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32760" windowWidth="15450" windowHeight="11595" tabRatio="795" activeTab="0"/>
  </bookViews>
  <sheets>
    <sheet name="Izvršenje plana" sheetId="1" r:id="rId1"/>
  </sheets>
  <definedNames>
    <definedName name="_xlnm.Print_Area" localSheetId="0">'Izvršenje plana'!$A$1:$F$83</definedName>
  </definedNames>
  <calcPr fullCalcOnLoad="1"/>
</workbook>
</file>

<file path=xl/sharedStrings.xml><?xml version="1.0" encoding="utf-8"?>
<sst xmlns="http://schemas.openxmlformats.org/spreadsheetml/2006/main" count="84" uniqueCount="80">
  <si>
    <t>Račun rashoda / izdatka</t>
  </si>
  <si>
    <t>Naziv računa</t>
  </si>
  <si>
    <t>Rash.za zaposl.</t>
  </si>
  <si>
    <t>Plaće za red.rad</t>
  </si>
  <si>
    <t>Plaće u naravi</t>
  </si>
  <si>
    <t>Plaće za prek.rad</t>
  </si>
  <si>
    <t>Ostali rashodi</t>
  </si>
  <si>
    <t>Dop.na pl. zdrav.</t>
  </si>
  <si>
    <t>Dop.na pl. zapoš</t>
  </si>
  <si>
    <t>Materijal.rash.</t>
  </si>
  <si>
    <t>Službena putov.</t>
  </si>
  <si>
    <t>Naknada za pri.</t>
  </si>
  <si>
    <t>Stručno usavrš.</t>
  </si>
  <si>
    <t>Ured.mat.i os.m.r.</t>
  </si>
  <si>
    <t>Mater.i sirovine</t>
  </si>
  <si>
    <t>Energija</t>
  </si>
  <si>
    <t>Mat.i dij.tek.odr.</t>
  </si>
  <si>
    <t>Usl.tel.poš.i prij.</t>
  </si>
  <si>
    <t>Usl.tek.inves.odr.</t>
  </si>
  <si>
    <t>Usl.prom.i infor.</t>
  </si>
  <si>
    <t>Komunal.usl.</t>
  </si>
  <si>
    <t>Zakup.i najamn.</t>
  </si>
  <si>
    <t>Zdravstv.usl.</t>
  </si>
  <si>
    <t>Intel.i osob.usl.</t>
  </si>
  <si>
    <t>Računal.usluge</t>
  </si>
  <si>
    <t>Ostale usluge</t>
  </si>
  <si>
    <t>Premija osigur.</t>
  </si>
  <si>
    <t>Reprezentacija</t>
  </si>
  <si>
    <t>Članarine</t>
  </si>
  <si>
    <t>Ost.nesp.ras.pos</t>
  </si>
  <si>
    <t>Financ.rash.</t>
  </si>
  <si>
    <t>Bank.us.i us.pl.p.</t>
  </si>
  <si>
    <t>Negat.teč.razlike</t>
  </si>
  <si>
    <t>Zatezne kamate</t>
  </si>
  <si>
    <t>Ostali nespom.fin.</t>
  </si>
  <si>
    <t>Pomoći</t>
  </si>
  <si>
    <t>Tekuće pomoći</t>
  </si>
  <si>
    <t>Nakna. građ.i k.</t>
  </si>
  <si>
    <t>Nakna. građ.i kuć.</t>
  </si>
  <si>
    <t>Tek.donac.u nov.</t>
  </si>
  <si>
    <t>Rash.za nab.DI</t>
  </si>
  <si>
    <t>Zgr.zn.i obr.inst.</t>
  </si>
  <si>
    <t>Kom.oprema</t>
  </si>
  <si>
    <t>Opr.za ventil.hlađ.</t>
  </si>
  <si>
    <t>Knjige u knjižnicama</t>
  </si>
  <si>
    <t>Ost.nemat.imov.</t>
  </si>
  <si>
    <t>Instr,uređaji i sl.</t>
  </si>
  <si>
    <t>Rash.za dod.ulag.</t>
  </si>
  <si>
    <t>D.u.na gr.o.</t>
  </si>
  <si>
    <t>D.u.na opremi</t>
  </si>
  <si>
    <t>D.u na prij.sr.</t>
  </si>
  <si>
    <t>D.u.za ost.n.i.</t>
  </si>
  <si>
    <t>Izdaci za dane zaj.</t>
  </si>
  <si>
    <t>Dani zajm.dr.raz.</t>
  </si>
  <si>
    <t>Otplata gl.pr.zaj.</t>
  </si>
  <si>
    <t>Ost. nakn.tr.zaposl</t>
  </si>
  <si>
    <t xml:space="preserve">Služb.zašt.odjeća </t>
  </si>
  <si>
    <t>Naknade troš.osobama izvan rad. odnosa</t>
  </si>
  <si>
    <t xml:space="preserve">Uređ.,strojevi i oprema </t>
  </si>
  <si>
    <t>Pristojbe i naknade</t>
  </si>
  <si>
    <t>Ostale kazne</t>
  </si>
  <si>
    <t>UKUPNO 3</t>
  </si>
  <si>
    <t>UKUPNO 4</t>
  </si>
  <si>
    <t>UKUPNO 5</t>
  </si>
  <si>
    <t>UKUPNI RASHODI (3+4+5)</t>
  </si>
  <si>
    <t>Sitni inventar</t>
  </si>
  <si>
    <t>Ulag. u računal. programe</t>
  </si>
  <si>
    <t>Ur.oprema i nam., inform.oprema</t>
  </si>
  <si>
    <t>Medicisnka i laboratorijska oprema</t>
  </si>
  <si>
    <t>Tekuće pomoći inozemnim vladama</t>
  </si>
  <si>
    <t>Tekući prijenosi između prorač. Korisnika istog proračuna</t>
  </si>
  <si>
    <t xml:space="preserve"> Plan 2019.</t>
  </si>
  <si>
    <t>Izvršenje u 2019</t>
  </si>
  <si>
    <t>1.Rebalans plana 2019.</t>
  </si>
  <si>
    <t>REALIZACIJA RASHODA U 2019. GODINI</t>
  </si>
  <si>
    <t>REALIZACIJA PRIHODA U 2019. GODINI</t>
  </si>
  <si>
    <t>UKUPNI PRIHODI</t>
  </si>
  <si>
    <t>Index 5/4 *100</t>
  </si>
  <si>
    <t>Index 5/4*100</t>
  </si>
  <si>
    <t>-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</si>
</sst>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Da&quot;;&quot;Da&quot;;&quot;Ne&quot;"/>
    <numFmt numFmtId="189" formatCode="&quot;Istina&quot;;&quot;Istina&quot;;&quot;Laž&quot;"/>
    <numFmt numFmtId="190" formatCode="&quot;Uključeno&quot;;&quot;Uključeno&quot;;&quot;Isključeno&quot;"/>
    <numFmt numFmtId="191" formatCode="0.0000"/>
    <numFmt numFmtId="192" formatCode="#,##0\ &quot;SIT&quot;;\-#,##0\ &quot;SIT&quot;"/>
    <numFmt numFmtId="193" formatCode="#,##0\ &quot;SIT&quot;;[Red]\-#,##0\ &quot;SIT&quot;"/>
    <numFmt numFmtId="194" formatCode="#,##0.00\ &quot;SIT&quot;;\-#,##0.00\ &quot;SIT&quot;"/>
    <numFmt numFmtId="195" formatCode="#,##0.00\ &quot;SIT&quot;;[Red]\-#,##0.00\ &quot;SIT&quot;"/>
    <numFmt numFmtId="196" formatCode="_-* #,##0\ &quot;SIT&quot;_-;\-* #,##0\ &quot;SIT&quot;_-;_-* &quot;-&quot;\ &quot;SIT&quot;_-;_-@_-"/>
    <numFmt numFmtId="197" formatCode="_-* #,##0\ _S_I_T_-;\-* #,##0\ _S_I_T_-;_-* &quot;-&quot;\ _S_I_T_-;_-@_-"/>
    <numFmt numFmtId="198" formatCode="_-* #,##0.00\ &quot;SIT&quot;_-;\-* #,##0.00\ &quot;SIT&quot;_-;_-* &quot;-&quot;??\ &quot;SIT&quot;_-;_-@_-"/>
    <numFmt numFmtId="199" formatCode="_-* #,##0.00\ _S_I_T_-;\-* #,##0.00\ _S_I_T_-;_-* &quot;-&quot;??\ _S_I_T_-;_-@_-"/>
    <numFmt numFmtId="200" formatCode="#,##0_ ;[Red]\-#,##0\ "/>
  </numFmts>
  <fonts count="41">
    <font>
      <sz val="12"/>
      <name val="Times New Roman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57" applyNumberFormat="1" applyFont="1" applyAlignment="1">
      <alignment horizontal="center"/>
      <protection/>
    </xf>
    <xf numFmtId="0" fontId="3" fillId="0" borderId="0" xfId="57" applyNumberFormat="1" applyFont="1">
      <alignment/>
      <protection/>
    </xf>
    <xf numFmtId="3" fontId="2" fillId="33" borderId="0" xfId="57" applyNumberFormat="1" applyFont="1" applyFill="1" applyBorder="1" applyAlignment="1" applyProtection="1">
      <alignment horizontal="left"/>
      <protection locked="0"/>
    </xf>
    <xf numFmtId="3" fontId="2" fillId="33" borderId="0" xfId="57" applyNumberFormat="1" applyFont="1" applyFill="1" applyBorder="1" applyAlignment="1" applyProtection="1" quotePrefix="1">
      <alignment horizontal="left"/>
      <protection locked="0"/>
    </xf>
    <xf numFmtId="3" fontId="2" fillId="34" borderId="10" xfId="57" applyNumberFormat="1" applyFont="1" applyFill="1" applyBorder="1">
      <alignment/>
      <protection/>
    </xf>
    <xf numFmtId="3" fontId="3" fillId="34" borderId="0" xfId="57" applyNumberFormat="1" applyFont="1" applyFill="1">
      <alignment/>
      <protection/>
    </xf>
    <xf numFmtId="3" fontId="3" fillId="0" borderId="0" xfId="57" applyNumberFormat="1" applyFont="1" applyFill="1">
      <alignment/>
      <protection/>
    </xf>
    <xf numFmtId="3" fontId="2" fillId="35" borderId="10" xfId="57" applyNumberFormat="1" applyFont="1" applyFill="1" applyBorder="1">
      <alignment/>
      <protection/>
    </xf>
    <xf numFmtId="3" fontId="3" fillId="0" borderId="10" xfId="57" applyNumberFormat="1" applyFont="1" applyBorder="1" applyAlignment="1">
      <alignment horizontal="right"/>
      <protection/>
    </xf>
    <xf numFmtId="0" fontId="5" fillId="36" borderId="10" xfId="57" applyNumberFormat="1" applyFont="1" applyFill="1" applyBorder="1" applyAlignment="1">
      <alignment horizontal="left"/>
      <protection/>
    </xf>
    <xf numFmtId="3" fontId="5" fillId="36" borderId="10" xfId="57" applyNumberFormat="1" applyFont="1" applyFill="1" applyBorder="1" applyAlignment="1">
      <alignment horizontal="right"/>
      <protection/>
    </xf>
    <xf numFmtId="3" fontId="5" fillId="34" borderId="10" xfId="57" applyNumberFormat="1" applyFont="1" applyFill="1" applyBorder="1">
      <alignment/>
      <protection/>
    </xf>
    <xf numFmtId="0" fontId="0" fillId="0" borderId="10" xfId="57" applyNumberFormat="1" applyFont="1" applyBorder="1">
      <alignment/>
      <protection/>
    </xf>
    <xf numFmtId="3" fontId="0" fillId="0" borderId="10" xfId="57" applyNumberFormat="1" applyFont="1" applyBorder="1" applyAlignment="1">
      <alignment horizontal="right"/>
      <protection/>
    </xf>
    <xf numFmtId="0" fontId="0" fillId="0" borderId="10" xfId="57" applyNumberFormat="1" applyFont="1" applyFill="1" applyBorder="1">
      <alignment/>
      <protection/>
    </xf>
    <xf numFmtId="3" fontId="0" fillId="0" borderId="10" xfId="57" applyNumberFormat="1" applyFont="1" applyFill="1" applyBorder="1" applyAlignment="1">
      <alignment horizontal="right"/>
      <protection/>
    </xf>
    <xf numFmtId="0" fontId="0" fillId="0" borderId="10" xfId="57" applyNumberFormat="1" applyFont="1" applyBorder="1" applyAlignment="1">
      <alignment horizontal="left"/>
      <protection/>
    </xf>
    <xf numFmtId="0" fontId="5" fillId="36" borderId="10" xfId="57" applyNumberFormat="1" applyFont="1" applyFill="1" applyBorder="1">
      <alignment/>
      <protection/>
    </xf>
    <xf numFmtId="0" fontId="5" fillId="36" borderId="10" xfId="57" applyNumberFormat="1" applyFont="1" applyFill="1" applyBorder="1" applyAlignment="1">
      <alignment wrapText="1"/>
      <protection/>
    </xf>
    <xf numFmtId="3" fontId="5" fillId="36" borderId="10" xfId="57" applyNumberFormat="1" applyFont="1" applyFill="1" applyBorder="1" applyAlignment="1">
      <alignment horizontal="right" wrapText="1"/>
      <protection/>
    </xf>
    <xf numFmtId="0" fontId="5" fillId="36" borderId="10" xfId="57" applyNumberFormat="1" applyFont="1" applyFill="1" applyBorder="1">
      <alignment/>
      <protection/>
    </xf>
    <xf numFmtId="3" fontId="5" fillId="36" borderId="10" xfId="57" applyNumberFormat="1" applyFont="1" applyFill="1" applyBorder="1" applyAlignment="1">
      <alignment horizontal="right"/>
      <protection/>
    </xf>
    <xf numFmtId="0" fontId="5" fillId="0" borderId="10" xfId="57" applyNumberFormat="1" applyFont="1" applyBorder="1">
      <alignment/>
      <protection/>
    </xf>
    <xf numFmtId="3" fontId="5" fillId="0" borderId="10" xfId="57" applyNumberFormat="1" applyFont="1" applyBorder="1" applyAlignment="1">
      <alignment horizontal="right"/>
      <protection/>
    </xf>
    <xf numFmtId="3" fontId="2" fillId="0" borderId="0" xfId="57" applyNumberFormat="1" applyFont="1" applyFill="1" applyBorder="1" applyAlignment="1" applyProtection="1" quotePrefix="1">
      <alignment horizontal="left"/>
      <protection locked="0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3" fillId="0" borderId="0" xfId="57" applyNumberFormat="1" applyFont="1" applyFill="1">
      <alignment/>
      <protection/>
    </xf>
    <xf numFmtId="3" fontId="3" fillId="35" borderId="10" xfId="57" applyNumberFormat="1" applyFont="1" applyFill="1" applyBorder="1" applyAlignment="1">
      <alignment horizontal="right"/>
      <protection/>
    </xf>
    <xf numFmtId="3" fontId="3" fillId="34" borderId="10" xfId="57" applyNumberFormat="1" applyFont="1" applyFill="1" applyBorder="1">
      <alignment/>
      <protection/>
    </xf>
    <xf numFmtId="0" fontId="0" fillId="0" borderId="10" xfId="57" applyNumberFormat="1" applyFont="1" applyBorder="1" applyAlignment="1">
      <alignment wrapText="1"/>
      <protection/>
    </xf>
    <xf numFmtId="3" fontId="0" fillId="0" borderId="10" xfId="57" applyNumberFormat="1" applyFont="1" applyFill="1" applyBorder="1" applyAlignment="1">
      <alignment horizontal="right"/>
      <protection/>
    </xf>
    <xf numFmtId="0" fontId="0" fillId="0" borderId="10" xfId="57" applyNumberFormat="1" applyFont="1" applyFill="1" applyBorder="1" applyAlignment="1">
      <alignment wrapText="1"/>
      <protection/>
    </xf>
    <xf numFmtId="3" fontId="0" fillId="35" borderId="10" xfId="57" applyNumberFormat="1" applyFont="1" applyFill="1" applyBorder="1" applyAlignment="1">
      <alignment horizontal="right"/>
      <protection/>
    </xf>
    <xf numFmtId="3" fontId="5" fillId="0" borderId="10" xfId="57" applyNumberFormat="1" applyFont="1" applyFill="1" applyBorder="1">
      <alignment/>
      <protection/>
    </xf>
    <xf numFmtId="0" fontId="3" fillId="0" borderId="10" xfId="57" applyNumberFormat="1" applyFont="1" applyFill="1" applyBorder="1" applyAlignment="1">
      <alignment wrapText="1"/>
      <protection/>
    </xf>
    <xf numFmtId="3" fontId="2" fillId="6" borderId="10" xfId="57" applyNumberFormat="1" applyFont="1" applyFill="1" applyBorder="1">
      <alignment/>
      <protection/>
    </xf>
    <xf numFmtId="0" fontId="0" fillId="0" borderId="11" xfId="0" applyFont="1" applyBorder="1" applyAlignment="1">
      <alignment/>
    </xf>
    <xf numFmtId="0" fontId="5" fillId="36" borderId="12" xfId="57" applyNumberFormat="1" applyFont="1" applyFill="1" applyBorder="1" applyAlignment="1">
      <alignment horizontal="center"/>
      <protection/>
    </xf>
    <xf numFmtId="0" fontId="0" fillId="0" borderId="12" xfId="57" applyNumberFormat="1" applyFont="1" applyBorder="1" applyAlignment="1">
      <alignment horizontal="center"/>
      <protection/>
    </xf>
    <xf numFmtId="0" fontId="0" fillId="0" borderId="12" xfId="57" applyNumberFormat="1" applyFont="1" applyFill="1" applyBorder="1" applyAlignment="1">
      <alignment horizontal="center"/>
      <protection/>
    </xf>
    <xf numFmtId="0" fontId="0" fillId="0" borderId="12" xfId="57" applyNumberFormat="1" applyFont="1" applyFill="1" applyBorder="1" applyAlignment="1">
      <alignment horizontal="center"/>
      <protection/>
    </xf>
    <xf numFmtId="0" fontId="5" fillId="36" borderId="12" xfId="57" applyNumberFormat="1" applyFont="1" applyFill="1" applyBorder="1" applyAlignment="1">
      <alignment horizontal="center"/>
      <protection/>
    </xf>
    <xf numFmtId="0" fontId="5" fillId="0" borderId="12" xfId="57" applyNumberFormat="1" applyFont="1" applyBorder="1" applyAlignment="1">
      <alignment horizontal="center"/>
      <protection/>
    </xf>
    <xf numFmtId="3" fontId="5" fillId="34" borderId="13" xfId="57" applyNumberFormat="1" applyFont="1" applyFill="1" applyBorder="1">
      <alignment/>
      <protection/>
    </xf>
    <xf numFmtId="3" fontId="4" fillId="35" borderId="14" xfId="0" applyNumberFormat="1" applyFont="1" applyFill="1" applyBorder="1" applyAlignment="1">
      <alignment horizontal="right" wrapText="1"/>
    </xf>
    <xf numFmtId="3" fontId="2" fillId="35" borderId="13" xfId="57" applyNumberFormat="1" applyFont="1" applyFill="1" applyBorder="1">
      <alignment/>
      <protection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5" fillId="36" borderId="14" xfId="57" applyNumberFormat="1" applyFont="1" applyFill="1" applyBorder="1" applyAlignment="1">
      <alignment horizontal="right"/>
      <protection/>
    </xf>
    <xf numFmtId="4" fontId="5" fillId="36" borderId="14" xfId="57" applyNumberFormat="1" applyFont="1" applyFill="1" applyBorder="1" applyAlignment="1">
      <alignment horizontal="right" wrapText="1"/>
      <protection/>
    </xf>
    <xf numFmtId="4" fontId="5" fillId="36" borderId="14" xfId="57" applyNumberFormat="1" applyFont="1" applyFill="1" applyBorder="1" applyAlignment="1">
      <alignment horizontal="right"/>
      <protection/>
    </xf>
    <xf numFmtId="4" fontId="5" fillId="35" borderId="15" xfId="57" applyNumberFormat="1" applyFont="1" applyFill="1" applyBorder="1">
      <alignment/>
      <protection/>
    </xf>
    <xf numFmtId="3" fontId="0" fillId="0" borderId="11" xfId="0" applyNumberFormat="1" applyBorder="1" applyAlignment="1">
      <alignment/>
    </xf>
    <xf numFmtId="3" fontId="0" fillId="35" borderId="16" xfId="0" applyNumberFormat="1" applyFont="1" applyFill="1" applyBorder="1" applyAlignment="1">
      <alignment/>
    </xf>
    <xf numFmtId="3" fontId="5" fillId="37" borderId="14" xfId="57" applyNumberFormat="1" applyFont="1" applyFill="1" applyBorder="1" applyAlignment="1">
      <alignment horizontal="right"/>
      <protection/>
    </xf>
    <xf numFmtId="3" fontId="0" fillId="37" borderId="11" xfId="0" applyNumberFormat="1" applyFill="1" applyBorder="1" applyAlignment="1">
      <alignment/>
    </xf>
    <xf numFmtId="0" fontId="2" fillId="0" borderId="10" xfId="57" applyNumberFormat="1" applyFont="1" applyBorder="1" applyAlignment="1">
      <alignment horizontal="center"/>
      <protection/>
    </xf>
    <xf numFmtId="0" fontId="2" fillId="0" borderId="12" xfId="57" applyNumberFormat="1" applyFont="1" applyBorder="1" applyAlignment="1">
      <alignment horizontal="center"/>
      <protection/>
    </xf>
    <xf numFmtId="0" fontId="2" fillId="0" borderId="11" xfId="57" applyNumberFormat="1" applyFont="1" applyBorder="1" applyAlignment="1">
      <alignment horizontal="center"/>
      <protection/>
    </xf>
    <xf numFmtId="4" fontId="0" fillId="35" borderId="13" xfId="0" applyNumberFormat="1" applyFont="1" applyFill="1" applyBorder="1" applyAlignment="1">
      <alignment/>
    </xf>
    <xf numFmtId="3" fontId="0" fillId="35" borderId="16" xfId="0" applyNumberFormat="1" applyFill="1" applyBorder="1" applyAlignment="1">
      <alignment/>
    </xf>
    <xf numFmtId="0" fontId="0" fillId="0" borderId="12" xfId="57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10" xfId="57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57" applyNumberFormat="1" applyFont="1" applyFill="1" applyBorder="1" applyAlignment="1" applyProtection="1" quotePrefix="1">
      <alignment horizontal="center" vertical="center" wrapText="1"/>
      <protection locked="0"/>
    </xf>
    <xf numFmtId="3" fontId="0" fillId="34" borderId="10" xfId="57" applyNumberFormat="1" applyFont="1" applyFill="1" applyBorder="1" applyAlignment="1" applyProtection="1" quotePrefix="1">
      <alignment horizontal="center" vertical="center" wrapText="1"/>
      <protection locked="0"/>
    </xf>
    <xf numFmtId="3" fontId="5" fillId="35" borderId="13" xfId="57" applyNumberFormat="1" applyFont="1" applyFill="1" applyBorder="1">
      <alignment/>
      <protection/>
    </xf>
    <xf numFmtId="0" fontId="0" fillId="35" borderId="17" xfId="57" applyNumberFormat="1" applyFont="1" applyFill="1" applyBorder="1" applyAlignment="1">
      <alignment horizontal="center"/>
      <protection/>
    </xf>
    <xf numFmtId="0" fontId="5" fillId="35" borderId="13" xfId="57" applyNumberFormat="1" applyFont="1" applyFill="1" applyBorder="1" applyAlignment="1">
      <alignment horizontal="left" vertical="justify"/>
      <protection/>
    </xf>
    <xf numFmtId="3" fontId="0" fillId="0" borderId="11" xfId="0" applyNumberFormat="1" applyFont="1" applyBorder="1" applyAlignment="1">
      <alignment horizontal="right"/>
    </xf>
    <xf numFmtId="0" fontId="3" fillId="35" borderId="17" xfId="57" applyNumberFormat="1" applyFont="1" applyFill="1" applyBorder="1" applyAlignment="1">
      <alignment horizontal="center"/>
      <protection/>
    </xf>
    <xf numFmtId="0" fontId="2" fillId="35" borderId="13" xfId="57" applyNumberFormat="1" applyFont="1" applyFill="1" applyBorder="1">
      <alignment/>
      <protection/>
    </xf>
    <xf numFmtId="0" fontId="5" fillId="0" borderId="12" xfId="57" applyNumberFormat="1" applyFont="1" applyFill="1" applyBorder="1" applyAlignment="1" applyProtection="1" quotePrefix="1">
      <alignment horizontal="center" vertical="center" wrapText="1"/>
      <protection locked="0"/>
    </xf>
    <xf numFmtId="0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57" applyNumberFormat="1" applyFont="1" applyFill="1" applyBorder="1" applyAlignment="1" applyProtection="1" quotePrefix="1">
      <alignment horizontal="center" vertical="center" wrapText="1"/>
      <protection locked="0"/>
    </xf>
    <xf numFmtId="3" fontId="5" fillId="34" borderId="10" xfId="57" applyNumberFormat="1" applyFont="1" applyFill="1" applyBorder="1" applyAlignment="1" applyProtection="1">
      <alignment horizontal="center" vertical="center" wrapText="1"/>
      <protection locked="0"/>
    </xf>
    <xf numFmtId="3" fontId="5" fillId="34" borderId="10" xfId="57" applyNumberFormat="1" applyFont="1" applyFill="1" applyBorder="1" applyAlignment="1" applyProtection="1" quotePrefix="1">
      <alignment horizontal="center" vertical="center" wrapText="1"/>
      <protection locked="0"/>
    </xf>
    <xf numFmtId="0" fontId="5" fillId="0" borderId="10" xfId="0" applyFont="1" applyBorder="1" applyAlignment="1">
      <alignment horizontal="center" wrapText="1"/>
    </xf>
    <xf numFmtId="0" fontId="2" fillId="0" borderId="18" xfId="57" applyNumberFormat="1" applyFont="1" applyBorder="1" applyAlignment="1">
      <alignment horizontal="center"/>
      <protection/>
    </xf>
    <xf numFmtId="0" fontId="2" fillId="0" borderId="19" xfId="57" applyNumberFormat="1" applyFont="1" applyBorder="1" applyAlignment="1">
      <alignment horizontal="center"/>
      <protection/>
    </xf>
    <xf numFmtId="0" fontId="2" fillId="0" borderId="20" xfId="57" applyNumberFormat="1" applyFont="1" applyBorder="1" applyAlignment="1">
      <alignment horizontal="center"/>
      <protection/>
    </xf>
    <xf numFmtId="0" fontId="5" fillId="0" borderId="11" xfId="0" applyFont="1" applyBorder="1" applyAlignment="1">
      <alignment horizontal="center" wrapText="1"/>
    </xf>
    <xf numFmtId="0" fontId="5" fillId="0" borderId="18" xfId="57" applyNumberFormat="1" applyFont="1" applyFill="1" applyBorder="1" applyAlignment="1" applyProtection="1" quotePrefix="1">
      <alignment horizontal="center" vertical="center" wrapText="1"/>
      <protection locked="0"/>
    </xf>
    <xf numFmtId="0" fontId="5" fillId="0" borderId="19" xfId="57" applyNumberFormat="1" applyFont="1" applyFill="1" applyBorder="1" applyAlignment="1" applyProtection="1">
      <alignment horizontal="center" vertical="center" wrapText="1"/>
      <protection locked="0"/>
    </xf>
    <xf numFmtId="3" fontId="5" fillId="0" borderId="19" xfId="57" applyNumberFormat="1" applyFont="1" applyFill="1" applyBorder="1" applyAlignment="1" applyProtection="1" quotePrefix="1">
      <alignment horizontal="center" vertical="center" wrapText="1"/>
      <protection locked="0"/>
    </xf>
    <xf numFmtId="3" fontId="5" fillId="34" borderId="19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22" xfId="57" applyNumberFormat="1" applyFont="1" applyBorder="1" applyAlignment="1">
      <alignment horizontal="center"/>
      <protection/>
    </xf>
    <xf numFmtId="0" fontId="2" fillId="0" borderId="23" xfId="57" applyNumberFormat="1" applyFont="1" applyBorder="1" applyAlignment="1">
      <alignment horizontal="center"/>
      <protection/>
    </xf>
    <xf numFmtId="0" fontId="2" fillId="0" borderId="24" xfId="57" applyNumberFormat="1" applyFont="1" applyBorder="1" applyAlignment="1">
      <alignment horizontal="center"/>
      <protection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Dopuna modela fin.pl. za 2005-2006prazna" xfId="56"/>
    <cellStyle name="Obično_Model financ.plana 2006-08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tabSelected="1" workbookViewId="0" topLeftCell="A1">
      <selection activeCell="A83" sqref="A83:B83"/>
    </sheetView>
  </sheetViews>
  <sheetFormatPr defaultColWidth="9.00390625" defaultRowHeight="15.75"/>
  <cols>
    <col min="1" max="1" width="8.25390625" style="1" customWidth="1"/>
    <col min="2" max="2" width="19.75390625" style="2" customWidth="1"/>
    <col min="3" max="3" width="11.625" style="2" customWidth="1"/>
    <col min="4" max="4" width="12.125" style="6" customWidth="1"/>
    <col min="5" max="5" width="14.875" style="0" customWidth="1"/>
    <col min="6" max="6" width="10.75390625" style="0" customWidth="1"/>
    <col min="14" max="14" width="7.625" style="0" customWidth="1"/>
  </cols>
  <sheetData>
    <row r="1" spans="1:6" ht="16.5" thickBot="1">
      <c r="A1" s="89" t="s">
        <v>74</v>
      </c>
      <c r="B1" s="90"/>
      <c r="C1" s="90"/>
      <c r="D1" s="90"/>
      <c r="E1" s="90"/>
      <c r="F1" s="91"/>
    </row>
    <row r="2" spans="1:6" ht="15.75">
      <c r="A2" s="83" t="s">
        <v>0</v>
      </c>
      <c r="B2" s="84" t="s">
        <v>1</v>
      </c>
      <c r="C2" s="85" t="s">
        <v>71</v>
      </c>
      <c r="D2" s="86" t="s">
        <v>73</v>
      </c>
      <c r="E2" s="87" t="s">
        <v>72</v>
      </c>
      <c r="F2" s="92" t="s">
        <v>77</v>
      </c>
    </row>
    <row r="3" spans="1:6" ht="15.75">
      <c r="A3" s="73"/>
      <c r="B3" s="74"/>
      <c r="C3" s="75"/>
      <c r="D3" s="77"/>
      <c r="E3" s="88"/>
      <c r="F3" s="93"/>
    </row>
    <row r="4" spans="1:6" ht="15.75">
      <c r="A4" s="63">
        <v>1</v>
      </c>
      <c r="B4" s="64">
        <v>2</v>
      </c>
      <c r="C4" s="65">
        <v>3</v>
      </c>
      <c r="D4" s="66">
        <v>4</v>
      </c>
      <c r="E4" s="48">
        <v>5</v>
      </c>
      <c r="F4" s="38">
        <v>6</v>
      </c>
    </row>
    <row r="5" spans="1:6" ht="15.75">
      <c r="A5" s="39">
        <v>31</v>
      </c>
      <c r="B5" s="10" t="s">
        <v>2</v>
      </c>
      <c r="C5" s="11">
        <f>SUM(C6:C11)</f>
        <v>43393438.919999994</v>
      </c>
      <c r="D5" s="11">
        <f>SUM(D6:D11)</f>
        <v>46154081</v>
      </c>
      <c r="E5" s="56">
        <f>SUM(E6:E11)</f>
        <v>44632144.39</v>
      </c>
      <c r="F5" s="57">
        <f>(E5/D5)*100</f>
        <v>96.70248745717632</v>
      </c>
    </row>
    <row r="6" spans="1:6" ht="15.75">
      <c r="A6" s="40">
        <v>3111</v>
      </c>
      <c r="B6" s="13" t="s">
        <v>3</v>
      </c>
      <c r="C6" s="37">
        <v>36280159.73</v>
      </c>
      <c r="D6" s="5">
        <v>36198043</v>
      </c>
      <c r="E6" s="49">
        <v>35614505.88</v>
      </c>
      <c r="F6" s="54">
        <f>(E6/D6)*100</f>
        <v>98.38793185587409</v>
      </c>
    </row>
    <row r="7" spans="1:6" ht="15.75">
      <c r="A7" s="40">
        <v>3112</v>
      </c>
      <c r="B7" s="13" t="s">
        <v>4</v>
      </c>
      <c r="C7" s="37">
        <v>0</v>
      </c>
      <c r="D7" s="8">
        <v>37000</v>
      </c>
      <c r="E7" s="49">
        <v>10372.65</v>
      </c>
      <c r="F7" s="54">
        <f aca="true" t="shared" si="0" ref="F7:F69">(E7/D7)*100</f>
        <v>28.034189189189192</v>
      </c>
    </row>
    <row r="8" spans="1:6" ht="15.75">
      <c r="A8" s="40">
        <v>3113</v>
      </c>
      <c r="B8" s="13" t="s">
        <v>5</v>
      </c>
      <c r="C8" s="37">
        <v>164365</v>
      </c>
      <c r="D8" s="5">
        <v>822421</v>
      </c>
      <c r="E8" s="49">
        <v>749347.62</v>
      </c>
      <c r="F8" s="54">
        <f t="shared" si="0"/>
        <v>91.1148450732654</v>
      </c>
    </row>
    <row r="9" spans="1:6" ht="15.75">
      <c r="A9" s="40">
        <v>3121</v>
      </c>
      <c r="B9" s="17" t="s">
        <v>6</v>
      </c>
      <c r="C9" s="37">
        <v>685000</v>
      </c>
      <c r="D9" s="5">
        <v>2886081</v>
      </c>
      <c r="E9" s="49">
        <v>2261610.9</v>
      </c>
      <c r="F9" s="54">
        <f t="shared" si="0"/>
        <v>78.36269668107028</v>
      </c>
    </row>
    <row r="10" spans="1:6" ht="15.75">
      <c r="A10" s="40">
        <v>3132</v>
      </c>
      <c r="B10" s="13" t="s">
        <v>7</v>
      </c>
      <c r="C10" s="37">
        <v>5644806.390000001</v>
      </c>
      <c r="D10" s="5">
        <v>6123808</v>
      </c>
      <c r="E10" s="49">
        <v>5939104.38</v>
      </c>
      <c r="F10" s="54">
        <f t="shared" si="0"/>
        <v>96.98384371293156</v>
      </c>
    </row>
    <row r="11" spans="1:6" ht="15.75">
      <c r="A11" s="40">
        <v>3133</v>
      </c>
      <c r="B11" s="13" t="s">
        <v>8</v>
      </c>
      <c r="C11" s="37">
        <v>619107.8</v>
      </c>
      <c r="D11" s="5">
        <v>86728</v>
      </c>
      <c r="E11" s="49">
        <v>57202.96</v>
      </c>
      <c r="F11" s="54">
        <f t="shared" si="0"/>
        <v>65.95673830827414</v>
      </c>
    </row>
    <row r="12" spans="1:6" ht="15.75">
      <c r="A12" s="39">
        <v>32</v>
      </c>
      <c r="B12" s="10" t="s">
        <v>9</v>
      </c>
      <c r="C12" s="11">
        <f>SUM(C13:C37)</f>
        <v>15563781.1</v>
      </c>
      <c r="D12" s="11">
        <f>SUM(D13:D37)</f>
        <v>19571387</v>
      </c>
      <c r="E12" s="50">
        <f>SUM(E13:E37)</f>
        <v>17823282.09</v>
      </c>
      <c r="F12" s="57">
        <f t="shared" si="0"/>
        <v>91.06805812996289</v>
      </c>
    </row>
    <row r="13" spans="1:6" ht="15.75">
      <c r="A13" s="40">
        <v>3211</v>
      </c>
      <c r="B13" s="13" t="s">
        <v>10</v>
      </c>
      <c r="C13" s="37">
        <v>1832552</v>
      </c>
      <c r="D13" s="8">
        <v>2005448</v>
      </c>
      <c r="E13" s="49">
        <v>1711362.41</v>
      </c>
      <c r="F13" s="54">
        <f t="shared" si="0"/>
        <v>85.33566614541988</v>
      </c>
    </row>
    <row r="14" spans="1:6" ht="15.75">
      <c r="A14" s="40">
        <v>3212</v>
      </c>
      <c r="B14" s="13" t="s">
        <v>11</v>
      </c>
      <c r="C14" s="37">
        <v>476000</v>
      </c>
      <c r="D14" s="8">
        <v>538992</v>
      </c>
      <c r="E14" s="49">
        <v>468012.97</v>
      </c>
      <c r="F14" s="54">
        <f t="shared" si="0"/>
        <v>86.83115333808293</v>
      </c>
    </row>
    <row r="15" spans="1:6" ht="15.75">
      <c r="A15" s="40">
        <v>3213</v>
      </c>
      <c r="B15" s="13" t="s">
        <v>12</v>
      </c>
      <c r="C15" s="37">
        <v>400314</v>
      </c>
      <c r="D15" s="29">
        <v>395314</v>
      </c>
      <c r="E15" s="49">
        <v>305566.6</v>
      </c>
      <c r="F15" s="54">
        <f t="shared" si="0"/>
        <v>77.29718654031984</v>
      </c>
    </row>
    <row r="16" spans="1:6" ht="15.75">
      <c r="A16" s="41">
        <v>3214</v>
      </c>
      <c r="B16" s="13" t="s">
        <v>55</v>
      </c>
      <c r="C16" s="37">
        <v>20000</v>
      </c>
      <c r="D16" s="29">
        <v>20000</v>
      </c>
      <c r="E16" s="49">
        <v>0</v>
      </c>
      <c r="F16" s="54">
        <f t="shared" si="0"/>
        <v>0</v>
      </c>
    </row>
    <row r="17" spans="1:6" ht="15.75">
      <c r="A17" s="40">
        <v>3221</v>
      </c>
      <c r="B17" s="13" t="s">
        <v>13</v>
      </c>
      <c r="C17" s="37">
        <v>2608717</v>
      </c>
      <c r="D17" s="29">
        <v>2424967</v>
      </c>
      <c r="E17" s="49">
        <v>2424196.5</v>
      </c>
      <c r="F17" s="54">
        <f t="shared" si="0"/>
        <v>99.96822637174031</v>
      </c>
    </row>
    <row r="18" spans="1:6" ht="15.75">
      <c r="A18" s="40">
        <v>3222</v>
      </c>
      <c r="B18" s="13" t="s">
        <v>14</v>
      </c>
      <c r="C18" s="37">
        <v>444038</v>
      </c>
      <c r="D18" s="29">
        <v>115987</v>
      </c>
      <c r="E18" s="49">
        <v>23340.59</v>
      </c>
      <c r="F18" s="54">
        <f t="shared" si="0"/>
        <v>20.12345349047738</v>
      </c>
    </row>
    <row r="19" spans="1:6" ht="15.75">
      <c r="A19" s="40">
        <v>3223</v>
      </c>
      <c r="B19" s="13" t="s">
        <v>15</v>
      </c>
      <c r="C19" s="37">
        <v>1341000</v>
      </c>
      <c r="D19" s="29">
        <v>1261000</v>
      </c>
      <c r="E19" s="49">
        <v>1133052.57</v>
      </c>
      <c r="F19" s="54">
        <f t="shared" si="0"/>
        <v>89.85349484536083</v>
      </c>
    </row>
    <row r="20" spans="1:6" ht="15.75">
      <c r="A20" s="40">
        <v>3224</v>
      </c>
      <c r="B20" s="13" t="s">
        <v>16</v>
      </c>
      <c r="C20" s="37">
        <v>391345</v>
      </c>
      <c r="D20" s="8">
        <v>425512</v>
      </c>
      <c r="E20" s="49">
        <v>307983.22</v>
      </c>
      <c r="F20" s="54">
        <f t="shared" si="0"/>
        <v>72.37944405798191</v>
      </c>
    </row>
    <row r="21" spans="1:6" ht="15.75">
      <c r="A21" s="40">
        <v>3225</v>
      </c>
      <c r="B21" s="13" t="s">
        <v>65</v>
      </c>
      <c r="C21" s="37">
        <v>0</v>
      </c>
      <c r="D21" s="8">
        <v>0</v>
      </c>
      <c r="E21" s="49">
        <v>0</v>
      </c>
      <c r="F21" s="54"/>
    </row>
    <row r="22" spans="1:6" ht="15.75">
      <c r="A22" s="40">
        <v>3227</v>
      </c>
      <c r="B22" s="13" t="s">
        <v>56</v>
      </c>
      <c r="C22" s="37">
        <v>40708</v>
      </c>
      <c r="D22" s="8">
        <v>90368</v>
      </c>
      <c r="E22" s="49">
        <v>58178.13</v>
      </c>
      <c r="F22" s="54">
        <f t="shared" si="0"/>
        <v>64.37912756728045</v>
      </c>
    </row>
    <row r="23" spans="1:6" ht="15.75">
      <c r="A23" s="40">
        <v>3231</v>
      </c>
      <c r="B23" s="13" t="s">
        <v>17</v>
      </c>
      <c r="C23" s="37">
        <v>198008</v>
      </c>
      <c r="D23" s="29">
        <v>204008</v>
      </c>
      <c r="E23" s="49">
        <v>129618.94</v>
      </c>
      <c r="F23" s="54">
        <f t="shared" si="0"/>
        <v>63.5362044625701</v>
      </c>
    </row>
    <row r="24" spans="1:6" ht="15.75">
      <c r="A24" s="40">
        <v>3232</v>
      </c>
      <c r="B24" s="13" t="s">
        <v>18</v>
      </c>
      <c r="C24" s="37">
        <v>520573</v>
      </c>
      <c r="D24" s="8">
        <v>649573</v>
      </c>
      <c r="E24" s="49">
        <v>648925.13</v>
      </c>
      <c r="F24" s="54">
        <f t="shared" si="0"/>
        <v>99.90026217222699</v>
      </c>
    </row>
    <row r="25" spans="1:6" ht="15.75">
      <c r="A25" s="40">
        <v>3233</v>
      </c>
      <c r="B25" s="13" t="s">
        <v>19</v>
      </c>
      <c r="C25" s="37">
        <v>390522</v>
      </c>
      <c r="D25" s="29">
        <v>482270</v>
      </c>
      <c r="E25" s="49">
        <v>444690.29</v>
      </c>
      <c r="F25" s="54">
        <f t="shared" si="0"/>
        <v>92.20774462438052</v>
      </c>
    </row>
    <row r="26" spans="1:6" ht="15.75">
      <c r="A26" s="40">
        <v>3234</v>
      </c>
      <c r="B26" s="13" t="s">
        <v>20</v>
      </c>
      <c r="C26" s="37">
        <v>250133</v>
      </c>
      <c r="D26" s="29">
        <v>260133</v>
      </c>
      <c r="E26" s="49">
        <v>236692.75</v>
      </c>
      <c r="F26" s="54">
        <f t="shared" si="0"/>
        <v>90.98912863804284</v>
      </c>
    </row>
    <row r="27" spans="1:6" ht="15.75">
      <c r="A27" s="40">
        <v>3235</v>
      </c>
      <c r="B27" s="13" t="s">
        <v>21</v>
      </c>
      <c r="C27" s="37">
        <v>90312</v>
      </c>
      <c r="D27" s="29">
        <v>180312</v>
      </c>
      <c r="E27" s="49">
        <v>142424.13</v>
      </c>
      <c r="F27" s="54">
        <f t="shared" si="0"/>
        <v>78.98760481831492</v>
      </c>
    </row>
    <row r="28" spans="1:6" ht="15.75">
      <c r="A28" s="40">
        <v>3236</v>
      </c>
      <c r="B28" s="13" t="s">
        <v>22</v>
      </c>
      <c r="C28" s="37">
        <v>131019</v>
      </c>
      <c r="D28" s="29">
        <v>317519</v>
      </c>
      <c r="E28" s="49">
        <v>242367.15</v>
      </c>
      <c r="F28" s="54">
        <f t="shared" si="0"/>
        <v>76.33154236439394</v>
      </c>
    </row>
    <row r="29" spans="1:6" ht="15.75">
      <c r="A29" s="40">
        <v>3237</v>
      </c>
      <c r="B29" s="13" t="s">
        <v>23</v>
      </c>
      <c r="C29" s="37">
        <v>4323417</v>
      </c>
      <c r="D29" s="29">
        <v>6203210</v>
      </c>
      <c r="E29" s="49">
        <v>6161204.87</v>
      </c>
      <c r="F29" s="54">
        <f t="shared" si="0"/>
        <v>99.32284849295769</v>
      </c>
    </row>
    <row r="30" spans="1:6" ht="15.75">
      <c r="A30" s="40">
        <v>3238</v>
      </c>
      <c r="B30" s="13" t="s">
        <v>24</v>
      </c>
      <c r="C30" s="37">
        <v>163711</v>
      </c>
      <c r="D30" s="29">
        <v>186211</v>
      </c>
      <c r="E30" s="49">
        <v>185973</v>
      </c>
      <c r="F30" s="54">
        <f t="shared" si="0"/>
        <v>99.87218800178293</v>
      </c>
    </row>
    <row r="31" spans="1:6" ht="15.75" customHeight="1">
      <c r="A31" s="40">
        <v>3239</v>
      </c>
      <c r="B31" s="13" t="s">
        <v>25</v>
      </c>
      <c r="C31" s="37">
        <v>443051</v>
      </c>
      <c r="D31" s="8">
        <v>628051</v>
      </c>
      <c r="E31" s="49">
        <v>625535.86</v>
      </c>
      <c r="F31" s="54">
        <f t="shared" si="0"/>
        <v>99.5995325220404</v>
      </c>
    </row>
    <row r="32" spans="1:6" ht="30" customHeight="1">
      <c r="A32" s="40">
        <v>3241</v>
      </c>
      <c r="B32" s="27" t="s">
        <v>57</v>
      </c>
      <c r="C32" s="37">
        <v>607908</v>
      </c>
      <c r="D32" s="29">
        <v>723908</v>
      </c>
      <c r="E32" s="49">
        <v>705176.94</v>
      </c>
      <c r="F32" s="54">
        <f t="shared" si="0"/>
        <v>97.41250821927648</v>
      </c>
    </row>
    <row r="33" spans="1:6" ht="15.75">
      <c r="A33" s="40">
        <v>3292</v>
      </c>
      <c r="B33" s="13" t="s">
        <v>26</v>
      </c>
      <c r="C33" s="37">
        <v>160000</v>
      </c>
      <c r="D33" s="46">
        <v>154000</v>
      </c>
      <c r="E33" s="49">
        <v>146703.26</v>
      </c>
      <c r="F33" s="54">
        <f t="shared" si="0"/>
        <v>95.26185714285715</v>
      </c>
    </row>
    <row r="34" spans="1:6" ht="15.75">
      <c r="A34" s="40">
        <v>3293</v>
      </c>
      <c r="B34" s="13" t="s">
        <v>27</v>
      </c>
      <c r="C34" s="37">
        <v>278481</v>
      </c>
      <c r="D34" s="8">
        <v>364281</v>
      </c>
      <c r="E34" s="49">
        <v>363793.03</v>
      </c>
      <c r="F34" s="54">
        <f t="shared" si="0"/>
        <v>99.86604571745438</v>
      </c>
    </row>
    <row r="35" spans="1:6" ht="15.75">
      <c r="A35" s="40">
        <v>3294</v>
      </c>
      <c r="B35" s="13" t="s">
        <v>28</v>
      </c>
      <c r="C35" s="37">
        <v>42374</v>
      </c>
      <c r="D35" s="29">
        <v>42374</v>
      </c>
      <c r="E35" s="49">
        <v>24716.97</v>
      </c>
      <c r="F35" s="54">
        <f t="shared" si="0"/>
        <v>58.330509274555155</v>
      </c>
    </row>
    <row r="36" spans="1:6" ht="15.75">
      <c r="A36" s="40">
        <v>3295</v>
      </c>
      <c r="B36" s="13" t="s">
        <v>59</v>
      </c>
      <c r="C36" s="37">
        <v>110000</v>
      </c>
      <c r="D36" s="29">
        <v>124849</v>
      </c>
      <c r="E36" s="49">
        <v>111841.52</v>
      </c>
      <c r="F36" s="54">
        <f t="shared" si="0"/>
        <v>89.58143036788441</v>
      </c>
    </row>
    <row r="37" spans="1:6" ht="15.75">
      <c r="A37" s="40">
        <v>3299</v>
      </c>
      <c r="B37" s="13" t="s">
        <v>29</v>
      </c>
      <c r="C37" s="37">
        <v>299598.1</v>
      </c>
      <c r="D37" s="29">
        <v>1773100</v>
      </c>
      <c r="E37" s="49">
        <v>1221925.26</v>
      </c>
      <c r="F37" s="54">
        <f t="shared" si="0"/>
        <v>68.91462748857933</v>
      </c>
    </row>
    <row r="38" spans="1:6" ht="15.75">
      <c r="A38" s="39">
        <v>34</v>
      </c>
      <c r="B38" s="10" t="s">
        <v>30</v>
      </c>
      <c r="C38" s="11">
        <f>SUM(C39:C42)</f>
        <v>110368</v>
      </c>
      <c r="D38" s="11">
        <f>SUM(D39:D42)</f>
        <v>99479</v>
      </c>
      <c r="E38" s="50">
        <f>SUM(E39:E42)</f>
        <v>77417</v>
      </c>
      <c r="F38" s="57">
        <f t="shared" si="0"/>
        <v>77.82245499050052</v>
      </c>
    </row>
    <row r="39" spans="1:6" ht="15.75">
      <c r="A39" s="40">
        <v>3431</v>
      </c>
      <c r="B39" s="13" t="s">
        <v>31</v>
      </c>
      <c r="C39" s="37">
        <v>66188</v>
      </c>
      <c r="D39" s="29">
        <v>67299</v>
      </c>
      <c r="E39" s="49">
        <v>49635.05</v>
      </c>
      <c r="F39" s="54">
        <f t="shared" si="0"/>
        <v>73.75302753384152</v>
      </c>
    </row>
    <row r="40" spans="1:6" ht="15.75">
      <c r="A40" s="40">
        <v>3432</v>
      </c>
      <c r="B40" s="13" t="s">
        <v>32</v>
      </c>
      <c r="C40" s="37">
        <v>41180</v>
      </c>
      <c r="D40" s="29">
        <v>29180</v>
      </c>
      <c r="E40" s="49">
        <v>27260.7</v>
      </c>
      <c r="F40" s="54">
        <f t="shared" si="0"/>
        <v>93.42254969156957</v>
      </c>
    </row>
    <row r="41" spans="1:6" ht="15.75">
      <c r="A41" s="40">
        <v>3433</v>
      </c>
      <c r="B41" s="13" t="s">
        <v>33</v>
      </c>
      <c r="C41" s="37">
        <v>0</v>
      </c>
      <c r="D41" s="29">
        <v>0</v>
      </c>
      <c r="E41" s="49">
        <v>521.25</v>
      </c>
      <c r="F41" s="70" t="s">
        <v>79</v>
      </c>
    </row>
    <row r="42" spans="1:6" ht="15.75">
      <c r="A42" s="40">
        <v>3434</v>
      </c>
      <c r="B42" s="13" t="s">
        <v>34</v>
      </c>
      <c r="C42" s="37">
        <v>3000</v>
      </c>
      <c r="D42" s="5">
        <v>3000</v>
      </c>
      <c r="E42" s="49">
        <v>0</v>
      </c>
      <c r="F42" s="54">
        <f t="shared" si="0"/>
        <v>0</v>
      </c>
    </row>
    <row r="43" spans="1:6" ht="15.75">
      <c r="A43" s="39">
        <v>36</v>
      </c>
      <c r="B43" s="18" t="s">
        <v>35</v>
      </c>
      <c r="C43" s="11">
        <f>C45</f>
        <v>0</v>
      </c>
      <c r="D43" s="11">
        <f>SUM(D44:D46)</f>
        <v>860000</v>
      </c>
      <c r="E43" s="50">
        <f>SUM(E44:E46)</f>
        <v>587556</v>
      </c>
      <c r="F43" s="57">
        <f t="shared" si="0"/>
        <v>68.32046511627907</v>
      </c>
    </row>
    <row r="44" spans="1:6" ht="31.5">
      <c r="A44" s="42">
        <v>3611</v>
      </c>
      <c r="B44" s="33" t="s">
        <v>69</v>
      </c>
      <c r="C44" s="32">
        <v>0</v>
      </c>
      <c r="D44" s="34">
        <v>590000</v>
      </c>
      <c r="E44" s="49">
        <v>587556</v>
      </c>
      <c r="F44" s="54">
        <f t="shared" si="0"/>
        <v>99.58576271186442</v>
      </c>
    </row>
    <row r="45" spans="1:6" ht="15.75">
      <c r="A45" s="40">
        <v>3631</v>
      </c>
      <c r="B45" s="13" t="s">
        <v>36</v>
      </c>
      <c r="C45" s="14">
        <f>SUM(J39)</f>
        <v>0</v>
      </c>
      <c r="D45" s="12"/>
      <c r="E45" s="49"/>
      <c r="F45" s="54"/>
    </row>
    <row r="46" spans="1:6" ht="39">
      <c r="A46" s="40">
        <v>3691</v>
      </c>
      <c r="B46" s="36" t="s">
        <v>70</v>
      </c>
      <c r="C46" s="14"/>
      <c r="D46" s="12">
        <v>270000</v>
      </c>
      <c r="E46" s="49">
        <v>0</v>
      </c>
      <c r="F46" s="54">
        <f t="shared" si="0"/>
        <v>0</v>
      </c>
    </row>
    <row r="47" spans="1:6" ht="15.75">
      <c r="A47" s="39">
        <v>37</v>
      </c>
      <c r="B47" s="19" t="s">
        <v>37</v>
      </c>
      <c r="C47" s="20">
        <f>C48</f>
        <v>20000</v>
      </c>
      <c r="D47" s="20">
        <f>D48</f>
        <v>20000</v>
      </c>
      <c r="E47" s="51">
        <f>E48</f>
        <v>12000</v>
      </c>
      <c r="F47" s="57">
        <f t="shared" si="0"/>
        <v>60</v>
      </c>
    </row>
    <row r="48" spans="1:6" ht="15.75">
      <c r="A48" s="40">
        <v>3721</v>
      </c>
      <c r="B48" s="13" t="s">
        <v>38</v>
      </c>
      <c r="C48" s="14">
        <v>20000</v>
      </c>
      <c r="D48" s="12">
        <v>20000</v>
      </c>
      <c r="E48" s="49">
        <v>12000</v>
      </c>
      <c r="F48" s="54">
        <f t="shared" si="0"/>
        <v>60</v>
      </c>
    </row>
    <row r="49" spans="1:6" ht="15.75">
      <c r="A49" s="39">
        <v>38</v>
      </c>
      <c r="B49" s="18" t="s">
        <v>6</v>
      </c>
      <c r="C49" s="11">
        <f>SUM(C50:C51)</f>
        <v>0</v>
      </c>
      <c r="D49" s="11">
        <f>SUM(D50:D51)</f>
        <v>85000</v>
      </c>
      <c r="E49" s="50">
        <f>SUM(E50:E51)</f>
        <v>60400</v>
      </c>
      <c r="F49" s="54">
        <f t="shared" si="0"/>
        <v>71.05882352941177</v>
      </c>
    </row>
    <row r="50" spans="1:6" ht="15.75">
      <c r="A50" s="40">
        <v>3811</v>
      </c>
      <c r="B50" s="13" t="s">
        <v>39</v>
      </c>
      <c r="C50" s="14"/>
      <c r="D50" s="29">
        <v>85000</v>
      </c>
      <c r="E50" s="49">
        <v>60400</v>
      </c>
      <c r="F50" s="54">
        <f t="shared" si="0"/>
        <v>71.05882352941177</v>
      </c>
    </row>
    <row r="51" spans="1:6" ht="15.75">
      <c r="A51" s="41">
        <v>3835</v>
      </c>
      <c r="B51" s="15" t="s">
        <v>60</v>
      </c>
      <c r="C51" s="16">
        <v>0</v>
      </c>
      <c r="D51" s="8"/>
      <c r="E51" s="49">
        <f>D51-C51</f>
        <v>0</v>
      </c>
      <c r="F51" s="54"/>
    </row>
    <row r="52" spans="1:6" ht="15.75">
      <c r="A52" s="43"/>
      <c r="B52" s="21" t="s">
        <v>61</v>
      </c>
      <c r="C52" s="22">
        <f>C5+C12+C38+C43+C47+C49</f>
        <v>59087588.019999996</v>
      </c>
      <c r="D52" s="22">
        <f>D5+D12+D38+D43+D47+D49</f>
        <v>66789947</v>
      </c>
      <c r="E52" s="52">
        <f>E5+E12+E38+E43+E47+E49</f>
        <v>63192799.480000004</v>
      </c>
      <c r="F52" s="57">
        <f t="shared" si="0"/>
        <v>94.61423809783828</v>
      </c>
    </row>
    <row r="53" spans="1:6" ht="15.75">
      <c r="A53" s="39">
        <v>42</v>
      </c>
      <c r="B53" s="18" t="s">
        <v>40</v>
      </c>
      <c r="C53" s="11">
        <f>SUM(C54:C63)</f>
        <v>3094851</v>
      </c>
      <c r="D53" s="11">
        <f>SUM(D54:D63)</f>
        <v>3502846</v>
      </c>
      <c r="E53" s="50">
        <f>SUM(E54:E63)</f>
        <v>3213064</v>
      </c>
      <c r="F53" s="57">
        <f t="shared" si="0"/>
        <v>91.72724122042476</v>
      </c>
    </row>
    <row r="54" spans="1:6" ht="15.75">
      <c r="A54" s="40">
        <v>4212</v>
      </c>
      <c r="B54" s="17" t="s">
        <v>41</v>
      </c>
      <c r="C54" s="14">
        <v>0</v>
      </c>
      <c r="D54" s="29"/>
      <c r="E54" s="49"/>
      <c r="F54" s="54"/>
    </row>
    <row r="55" spans="1:6" ht="15.75">
      <c r="A55" s="40">
        <v>4221</v>
      </c>
      <c r="B55" s="17" t="s">
        <v>67</v>
      </c>
      <c r="C55" s="14">
        <v>781353</v>
      </c>
      <c r="D55" s="29">
        <v>1192123</v>
      </c>
      <c r="E55" s="49">
        <v>1191325</v>
      </c>
      <c r="F55" s="54">
        <f t="shared" si="0"/>
        <v>99.93306059861273</v>
      </c>
    </row>
    <row r="56" spans="1:6" ht="15.75">
      <c r="A56" s="40">
        <v>4222</v>
      </c>
      <c r="B56" s="13" t="s">
        <v>42</v>
      </c>
      <c r="C56" s="14">
        <v>77390</v>
      </c>
      <c r="D56" s="29">
        <v>47390</v>
      </c>
      <c r="E56" s="49">
        <v>29575</v>
      </c>
      <c r="F56" s="54">
        <f t="shared" si="0"/>
        <v>62.407680945347124</v>
      </c>
    </row>
    <row r="57" spans="1:6" ht="15.75">
      <c r="A57" s="40">
        <v>4223</v>
      </c>
      <c r="B57" s="13" t="s">
        <v>43</v>
      </c>
      <c r="C57" s="16">
        <v>400000</v>
      </c>
      <c r="D57" s="29">
        <v>95000</v>
      </c>
      <c r="E57" s="49">
        <v>93392</v>
      </c>
      <c r="F57" s="54">
        <f t="shared" si="0"/>
        <v>98.30736842105263</v>
      </c>
    </row>
    <row r="58" spans="1:6" ht="31.5">
      <c r="A58" s="40">
        <v>4224</v>
      </c>
      <c r="B58" s="31" t="s">
        <v>68</v>
      </c>
      <c r="C58" s="14">
        <v>670586</v>
      </c>
      <c r="D58" s="29">
        <v>1423086</v>
      </c>
      <c r="E58" s="49">
        <v>1417170</v>
      </c>
      <c r="F58" s="54">
        <f t="shared" si="0"/>
        <v>99.58428373267674</v>
      </c>
    </row>
    <row r="59" spans="1:6" ht="15.75">
      <c r="A59" s="40">
        <v>4225</v>
      </c>
      <c r="B59" s="13" t="s">
        <v>46</v>
      </c>
      <c r="C59" s="14">
        <v>810327</v>
      </c>
      <c r="D59" s="30">
        <v>220052</v>
      </c>
      <c r="E59" s="49"/>
      <c r="F59" s="54">
        <f t="shared" si="0"/>
        <v>0</v>
      </c>
    </row>
    <row r="60" spans="1:6" ht="15.75">
      <c r="A60" s="40">
        <v>4227</v>
      </c>
      <c r="B60" s="13" t="s">
        <v>58</v>
      </c>
      <c r="C60" s="16">
        <v>0</v>
      </c>
      <c r="D60" s="8">
        <v>0</v>
      </c>
      <c r="E60" s="49"/>
      <c r="F60" s="54"/>
    </row>
    <row r="61" spans="1:6" ht="15.75">
      <c r="A61" s="40">
        <v>4241</v>
      </c>
      <c r="B61" s="13" t="s">
        <v>44</v>
      </c>
      <c r="C61" s="14">
        <v>87195</v>
      </c>
      <c r="D61" s="29">
        <v>117195</v>
      </c>
      <c r="E61" s="49">
        <v>103422</v>
      </c>
      <c r="F61" s="54">
        <f t="shared" si="0"/>
        <v>88.24779214130297</v>
      </c>
    </row>
    <row r="62" spans="1:6" ht="15.75">
      <c r="A62" s="40">
        <v>4262</v>
      </c>
      <c r="B62" s="13" t="s">
        <v>66</v>
      </c>
      <c r="C62" s="14">
        <v>268000</v>
      </c>
      <c r="D62" s="5">
        <v>408000</v>
      </c>
      <c r="E62" s="49">
        <v>378180</v>
      </c>
      <c r="F62" s="54">
        <f t="shared" si="0"/>
        <v>92.69117647058823</v>
      </c>
    </row>
    <row r="63" spans="1:6" ht="15.75">
      <c r="A63" s="40">
        <v>4264</v>
      </c>
      <c r="B63" s="13" t="s">
        <v>45</v>
      </c>
      <c r="C63" s="14">
        <v>0</v>
      </c>
      <c r="D63" s="9"/>
      <c r="E63" s="49"/>
      <c r="F63" s="54"/>
    </row>
    <row r="64" spans="1:6" ht="15.75">
      <c r="A64" s="39">
        <v>45</v>
      </c>
      <c r="B64" s="18" t="s">
        <v>47</v>
      </c>
      <c r="C64" s="11">
        <f>SUM(C65:C68)</f>
        <v>4650000</v>
      </c>
      <c r="D64" s="11">
        <f>SUM(D65:D68)</f>
        <v>2260000</v>
      </c>
      <c r="E64" s="50">
        <f>SUM(E65:E68)</f>
        <v>2158883</v>
      </c>
      <c r="F64" s="57">
        <f t="shared" si="0"/>
        <v>95.52579646017699</v>
      </c>
    </row>
    <row r="65" spans="1:6" ht="15.75">
      <c r="A65" s="40">
        <v>4511</v>
      </c>
      <c r="B65" s="17" t="s">
        <v>48</v>
      </c>
      <c r="C65" s="37">
        <v>4350000</v>
      </c>
      <c r="D65" s="35">
        <v>2200000</v>
      </c>
      <c r="E65" s="49">
        <v>2158883</v>
      </c>
      <c r="F65" s="54">
        <f t="shared" si="0"/>
        <v>98.13104545454546</v>
      </c>
    </row>
    <row r="66" spans="1:6" ht="15.75">
      <c r="A66" s="40">
        <v>4521</v>
      </c>
      <c r="B66" s="17" t="s">
        <v>49</v>
      </c>
      <c r="C66" s="37">
        <v>300000</v>
      </c>
      <c r="D66" s="12">
        <v>60000</v>
      </c>
      <c r="E66" s="49">
        <v>0</v>
      </c>
      <c r="F66" s="54">
        <f t="shared" si="0"/>
        <v>0</v>
      </c>
    </row>
    <row r="67" spans="1:6" ht="15.75">
      <c r="A67" s="40">
        <v>4531</v>
      </c>
      <c r="B67" s="17" t="s">
        <v>50</v>
      </c>
      <c r="C67" s="37">
        <v>0</v>
      </c>
      <c r="D67" s="12"/>
      <c r="E67" s="49">
        <f>D67-C67</f>
        <v>0</v>
      </c>
      <c r="F67" s="54"/>
    </row>
    <row r="68" spans="1:6" ht="15.75">
      <c r="A68" s="40">
        <v>4541</v>
      </c>
      <c r="B68" s="13" t="s">
        <v>51</v>
      </c>
      <c r="C68" s="37">
        <v>0</v>
      </c>
      <c r="D68" s="12"/>
      <c r="E68" s="49">
        <f>D68-C68</f>
        <v>0</v>
      </c>
      <c r="F68" s="54"/>
    </row>
    <row r="69" spans="1:6" ht="15.75">
      <c r="A69" s="43"/>
      <c r="B69" s="21" t="s">
        <v>62</v>
      </c>
      <c r="C69" s="22">
        <f>C53+C64</f>
        <v>7744851</v>
      </c>
      <c r="D69" s="22">
        <f>D53+D64</f>
        <v>5762846</v>
      </c>
      <c r="E69" s="52">
        <f>E53+E64</f>
        <v>5371947</v>
      </c>
      <c r="F69" s="57">
        <f t="shared" si="0"/>
        <v>93.2169105334413</v>
      </c>
    </row>
    <row r="70" spans="1:6" ht="15.75">
      <c r="A70" s="44">
        <v>51</v>
      </c>
      <c r="B70" s="23" t="s">
        <v>52</v>
      </c>
      <c r="C70" s="24">
        <v>0</v>
      </c>
      <c r="D70" s="12"/>
      <c r="E70" s="49">
        <f>D70-C70</f>
        <v>0</v>
      </c>
      <c r="F70" s="54"/>
    </row>
    <row r="71" spans="1:6" ht="15.75">
      <c r="A71" s="40">
        <v>5111</v>
      </c>
      <c r="B71" s="17" t="s">
        <v>53</v>
      </c>
      <c r="C71" s="14">
        <v>0</v>
      </c>
      <c r="D71" s="12"/>
      <c r="E71" s="49">
        <f>D71-C71</f>
        <v>0</v>
      </c>
      <c r="F71" s="54"/>
    </row>
    <row r="72" spans="1:6" ht="15.75">
      <c r="A72" s="40">
        <v>5442</v>
      </c>
      <c r="B72" s="17" t="s">
        <v>54</v>
      </c>
      <c r="C72" s="14">
        <v>0</v>
      </c>
      <c r="D72" s="12"/>
      <c r="E72" s="49">
        <f>D72-C72</f>
        <v>0</v>
      </c>
      <c r="F72" s="54"/>
    </row>
    <row r="73" spans="1:6" ht="15.75">
      <c r="A73" s="43"/>
      <c r="B73" s="21" t="s">
        <v>63</v>
      </c>
      <c r="C73" s="22">
        <f>SUM(C70:C72)</f>
        <v>0</v>
      </c>
      <c r="D73" s="22">
        <f>SUM(D70:D72)</f>
        <v>0</v>
      </c>
      <c r="E73" s="52">
        <f>SUM(E70:E72)</f>
        <v>0</v>
      </c>
      <c r="F73" s="57"/>
    </row>
    <row r="74" spans="1:6" ht="32.25" thickBot="1">
      <c r="A74" s="68"/>
      <c r="B74" s="69" t="s">
        <v>64</v>
      </c>
      <c r="C74" s="67">
        <f>C52+C69+C73</f>
        <v>66832439.019999996</v>
      </c>
      <c r="D74" s="45">
        <f>D52+D69+D73</f>
        <v>72552793</v>
      </c>
      <c r="E74" s="53">
        <f>E52+E69+E73</f>
        <v>68564746.48</v>
      </c>
      <c r="F74" s="55">
        <f>(E74/D74)*100</f>
        <v>94.50324879980845</v>
      </c>
    </row>
    <row r="75" spans="1:4" ht="15.75">
      <c r="A75"/>
      <c r="B75"/>
      <c r="C75"/>
      <c r="D75"/>
    </row>
    <row r="76" spans="1:5" ht="15.75">
      <c r="A76" s="3"/>
      <c r="B76" s="4"/>
      <c r="C76" s="25"/>
      <c r="D76" s="25"/>
      <c r="E76" s="26"/>
    </row>
    <row r="77" spans="1:5" ht="15.75">
      <c r="A77" s="3"/>
      <c r="B77" s="4"/>
      <c r="C77" s="25"/>
      <c r="D77" s="25"/>
      <c r="E77" s="26"/>
    </row>
    <row r="78" spans="3:5" ht="16.5" thickBot="1">
      <c r="C78" s="28"/>
      <c r="D78" s="7"/>
      <c r="E78" s="26"/>
    </row>
    <row r="79" spans="1:6" ht="15.75">
      <c r="A79" s="79" t="s">
        <v>75</v>
      </c>
      <c r="B79" s="80"/>
      <c r="C79" s="80"/>
      <c r="D79" s="80"/>
      <c r="E79" s="80"/>
      <c r="F79" s="81"/>
    </row>
    <row r="80" spans="1:6" ht="15.75">
      <c r="A80" s="59">
        <v>1</v>
      </c>
      <c r="B80" s="58">
        <v>2</v>
      </c>
      <c r="C80" s="58">
        <v>3</v>
      </c>
      <c r="D80" s="58">
        <v>4</v>
      </c>
      <c r="E80" s="58">
        <v>5</v>
      </c>
      <c r="F80" s="60">
        <v>6</v>
      </c>
    </row>
    <row r="81" spans="1:6" ht="15.75" customHeight="1">
      <c r="A81" s="73"/>
      <c r="B81" s="74"/>
      <c r="C81" s="75" t="s">
        <v>71</v>
      </c>
      <c r="D81" s="76" t="s">
        <v>73</v>
      </c>
      <c r="E81" s="78" t="s">
        <v>72</v>
      </c>
      <c r="F81" s="82" t="s">
        <v>78</v>
      </c>
    </row>
    <row r="82" spans="1:6" ht="15.75" customHeight="1">
      <c r="A82" s="73"/>
      <c r="B82" s="74"/>
      <c r="C82" s="75"/>
      <c r="D82" s="77"/>
      <c r="E82" s="78"/>
      <c r="F82" s="82"/>
    </row>
    <row r="83" spans="1:6" ht="16.5" thickBot="1">
      <c r="A83" s="71"/>
      <c r="B83" s="72" t="s">
        <v>76</v>
      </c>
      <c r="C83" s="47">
        <v>62411874</v>
      </c>
      <c r="D83" s="47">
        <v>62411874</v>
      </c>
      <c r="E83" s="61">
        <v>61016783</v>
      </c>
      <c r="F83" s="62">
        <f>(E83/D83)*100</f>
        <v>97.76470259489403</v>
      </c>
    </row>
    <row r="84" spans="3:5" ht="15.75">
      <c r="C84" s="28"/>
      <c r="D84" s="7"/>
      <c r="E84" s="26"/>
    </row>
    <row r="85" spans="3:5" ht="15.75">
      <c r="C85" s="28"/>
      <c r="D85" s="7"/>
      <c r="E85" s="26"/>
    </row>
    <row r="86" spans="3:5" ht="15.75">
      <c r="C86" s="28"/>
      <c r="D86" s="7"/>
      <c r="E86" s="26"/>
    </row>
    <row r="87" spans="3:5" ht="15.75">
      <c r="C87" s="28"/>
      <c r="D87" s="7"/>
      <c r="E87" s="26"/>
    </row>
    <row r="88" spans="3:5" ht="15.75">
      <c r="C88" s="28"/>
      <c r="D88" s="7"/>
      <c r="E88" s="26"/>
    </row>
    <row r="89" spans="3:5" ht="15.75">
      <c r="C89" s="28"/>
      <c r="D89" s="7"/>
      <c r="E89" s="26"/>
    </row>
    <row r="90" spans="3:5" ht="15.75">
      <c r="C90" s="28"/>
      <c r="D90" s="7"/>
      <c r="E90" s="26"/>
    </row>
    <row r="91" spans="3:5" ht="15.75">
      <c r="C91" s="28"/>
      <c r="D91" s="7"/>
      <c r="E91" s="26"/>
    </row>
    <row r="92" spans="3:5" ht="15.75">
      <c r="C92" s="28"/>
      <c r="D92" s="7"/>
      <c r="E92" s="26"/>
    </row>
    <row r="93" spans="3:5" ht="15.75">
      <c r="C93" s="28"/>
      <c r="D93" s="7"/>
      <c r="E93" s="26"/>
    </row>
    <row r="94" spans="3:5" ht="15.75">
      <c r="C94" s="28"/>
      <c r="D94" s="7"/>
      <c r="E94" s="26"/>
    </row>
    <row r="95" spans="3:5" ht="15.75">
      <c r="C95" s="28"/>
      <c r="D95" s="7"/>
      <c r="E95" s="26"/>
    </row>
    <row r="96" spans="3:5" ht="15.75">
      <c r="C96" s="28"/>
      <c r="D96" s="7"/>
      <c r="E96" s="26"/>
    </row>
    <row r="97" spans="3:5" ht="15.75">
      <c r="C97" s="28"/>
      <c r="D97" s="7"/>
      <c r="E97" s="26"/>
    </row>
    <row r="98" spans="3:5" ht="15.75">
      <c r="C98" s="28"/>
      <c r="D98" s="7"/>
      <c r="E98" s="26"/>
    </row>
    <row r="99" spans="3:5" ht="15.75">
      <c r="C99" s="28"/>
      <c r="D99" s="7"/>
      <c r="E99" s="26"/>
    </row>
    <row r="100" spans="3:5" ht="15.75">
      <c r="C100" s="28"/>
      <c r="D100" s="7"/>
      <c r="E100" s="26"/>
    </row>
    <row r="101" spans="3:5" ht="15.75">
      <c r="C101" s="28"/>
      <c r="D101" s="7"/>
      <c r="E101" s="26"/>
    </row>
    <row r="102" spans="3:5" ht="15.75">
      <c r="C102" s="28"/>
      <c r="D102" s="7"/>
      <c r="E102" s="26"/>
    </row>
    <row r="103" spans="3:5" ht="15.75">
      <c r="C103" s="28"/>
      <c r="D103" s="7"/>
      <c r="E103" s="26"/>
    </row>
    <row r="104" spans="3:5" ht="15.75">
      <c r="C104" s="28"/>
      <c r="D104" s="7"/>
      <c r="E104" s="26"/>
    </row>
    <row r="105" spans="3:5" ht="15.75">
      <c r="C105" s="28"/>
      <c r="D105" s="7"/>
      <c r="E105" s="26"/>
    </row>
    <row r="106" spans="3:5" ht="15.75">
      <c r="C106" s="28"/>
      <c r="D106" s="7"/>
      <c r="E106" s="26"/>
    </row>
    <row r="107" spans="3:5" ht="15.75">
      <c r="C107" s="28"/>
      <c r="D107" s="7"/>
      <c r="E107" s="26"/>
    </row>
    <row r="108" spans="3:5" ht="15.75">
      <c r="C108" s="28"/>
      <c r="D108" s="7"/>
      <c r="E108" s="26"/>
    </row>
    <row r="109" spans="3:5" ht="15.75">
      <c r="C109" s="28"/>
      <c r="D109" s="7"/>
      <c r="E109" s="26"/>
    </row>
  </sheetData>
  <sheetProtection/>
  <mergeCells count="14">
    <mergeCell ref="A2:A3"/>
    <mergeCell ref="B2:B3"/>
    <mergeCell ref="C2:C3"/>
    <mergeCell ref="D2:D3"/>
    <mergeCell ref="E2:E3"/>
    <mergeCell ref="A1:F1"/>
    <mergeCell ref="F2:F3"/>
    <mergeCell ref="A81:A82"/>
    <mergeCell ref="B81:B82"/>
    <mergeCell ref="C81:C82"/>
    <mergeCell ref="D81:D82"/>
    <mergeCell ref="E81:E82"/>
    <mergeCell ref="A79:F79"/>
    <mergeCell ref="F81:F8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Header>&amp;LSVEUČILIŠTE U SPLITU
MEDICINSKI FAKULTET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 Kraljević</dc:creator>
  <cp:keywords/>
  <dc:description/>
  <cp:lastModifiedBy>Nada Popović</cp:lastModifiedBy>
  <cp:lastPrinted>2020-02-17T15:53:43Z</cp:lastPrinted>
  <dcterms:created xsi:type="dcterms:W3CDTF">2005-06-14T07:27:43Z</dcterms:created>
  <dcterms:modified xsi:type="dcterms:W3CDTF">2023-02-24T11:43:49Z</dcterms:modified>
  <cp:category/>
  <cp:version/>
  <cp:contentType/>
  <cp:contentStatus/>
</cp:coreProperties>
</file>